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amamoto\Desktop\ねぎしゃぶギフト・鉢盛関連\2023ねぎしゃぶ注文書鉢盛注文書\"/>
    </mc:Choice>
  </mc:AlternateContent>
  <xr:revisionPtr revIDLastSave="0" documentId="13_ncr:1_{F826ADFC-C4B6-4978-ABA0-11848C28DDCB}" xr6:coauthVersionLast="47" xr6:coauthVersionMax="47" xr10:uidLastSave="{00000000-0000-0000-0000-000000000000}"/>
  <bookViews>
    <workbookView xWindow="1536" yWindow="1080" windowWidth="19644" windowHeight="11880" xr2:uid="{00000000-000D-0000-FFFF-FFFF00000000}"/>
  </bookViews>
  <sheets>
    <sheet name="注文書" sheetId="2" r:id="rId1"/>
    <sheet name="送料表（非表示）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A19" i="2"/>
  <c r="I17" i="2"/>
  <c r="G17" i="2"/>
  <c r="G8" i="2"/>
  <c r="G12" i="2"/>
  <c r="G13" i="2"/>
  <c r="G14" i="2"/>
  <c r="C15" i="2" l="1"/>
  <c r="G6" i="2" l="1"/>
  <c r="G7" i="2"/>
  <c r="C9" i="2" l="1"/>
  <c r="C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柴田剛志</author>
  </authors>
  <commentList>
    <comment ref="F6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 xml:space="preserve">数量を
選択してください
</t>
        </r>
      </text>
    </comment>
    <comment ref="F7" authorId="0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数量を
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0" shapeId="0" xr:uid="{00000000-0006-0000-0000-000003000000}">
      <text>
        <r>
          <rPr>
            <sz val="12"/>
            <color rgb="FF000000"/>
            <rFont val="MS P ゴシック"/>
            <charset val="128"/>
          </rPr>
          <t>発送先を</t>
        </r>
        <r>
          <rPr>
            <sz val="12"/>
            <color rgb="FF000000"/>
            <rFont val="MS P ゴシック"/>
            <charset val="128"/>
          </rPr>
          <t xml:space="preserve">
</t>
        </r>
        <r>
          <rPr>
            <sz val="12"/>
            <color rgb="FF000000"/>
            <rFont val="MS P ゴシック"/>
            <charset val="128"/>
          </rPr>
          <t>選択してください</t>
        </r>
      </text>
    </comment>
    <comment ref="F12" authorId="0" shapeId="0" xr:uid="{00000000-0006-0000-0000-000004000000}">
      <text>
        <r>
          <rPr>
            <sz val="12"/>
            <color indexed="81"/>
            <rFont val="MS P ゴシック"/>
            <family val="3"/>
            <charset val="128"/>
          </rPr>
          <t xml:space="preserve">数量を
選択してください
</t>
        </r>
      </text>
    </comment>
    <comment ref="F13" authorId="0" shapeId="0" xr:uid="{00000000-0006-0000-0000-000005000000}">
      <text>
        <r>
          <rPr>
            <sz val="12"/>
            <color rgb="FF000000"/>
            <rFont val="MS P ゴシック"/>
            <charset val="128"/>
          </rPr>
          <t>数量を</t>
        </r>
        <r>
          <rPr>
            <sz val="12"/>
            <color rgb="FF000000"/>
            <rFont val="MS P ゴシック"/>
            <charset val="128"/>
          </rPr>
          <t xml:space="preserve">
</t>
        </r>
        <r>
          <rPr>
            <sz val="12"/>
            <color rgb="FF000000"/>
            <rFont val="MS P ゴシック"/>
            <charset val="128"/>
          </rPr>
          <t>選択してください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  <comment ref="C14" authorId="0" shapeId="0" xr:uid="{00000000-0006-0000-0000-000006000000}">
      <text>
        <r>
          <rPr>
            <sz val="12"/>
            <color rgb="FF000000"/>
            <rFont val="MS P ゴシック"/>
            <charset val="128"/>
          </rPr>
          <t>発送先を</t>
        </r>
        <r>
          <rPr>
            <sz val="12"/>
            <color rgb="FF000000"/>
            <rFont val="MS P ゴシック"/>
            <charset val="128"/>
          </rPr>
          <t xml:space="preserve">
</t>
        </r>
        <r>
          <rPr>
            <sz val="12"/>
            <color rgb="FF000000"/>
            <rFont val="MS P ゴシック"/>
            <charset val="128"/>
          </rPr>
          <t>選択してください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  <comment ref="C17" authorId="0" shapeId="0" xr:uid="{00000000-0006-0000-0000-000007000000}">
      <text>
        <r>
          <rPr>
            <sz val="12"/>
            <color indexed="81"/>
            <rFont val="MS P ゴシック"/>
            <family val="3"/>
            <charset val="128"/>
          </rPr>
          <t>お支払方法
銀行振込・代引きを
選択してください</t>
        </r>
      </text>
    </comment>
    <comment ref="C31" authorId="0" shapeId="0" xr:uid="{00000000-0006-0000-0000-000008000000}">
      <text>
        <r>
          <rPr>
            <b/>
            <sz val="12"/>
            <color indexed="81"/>
            <rFont val="MS P ゴシック"/>
            <family val="3"/>
            <charset val="128"/>
          </rPr>
          <t>時間指定がある
場合は選択して
ください</t>
        </r>
      </text>
    </comment>
  </commentList>
</comments>
</file>

<file path=xl/sharedStrings.xml><?xml version="1.0" encoding="utf-8"?>
<sst xmlns="http://schemas.openxmlformats.org/spreadsheetml/2006/main" count="107" uniqueCount="50">
  <si>
    <t xml:space="preserve">mail：gift@yamakijin.co.jp </t>
    <phoneticPr fontId="2"/>
  </si>
  <si>
    <t>注文日：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</si>
  <si>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</si>
  <si>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</si>
  <si>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送料に関しては冷凍（ねぎしゃぶ）非冷（濃縮だし）共に数量関係なく最低発送口数とさせていただきます。</t>
    <rPh sb="0" eb="2">
      <t>ソウリョウ</t>
    </rPh>
    <rPh sb="3" eb="4">
      <t>カン</t>
    </rPh>
    <rPh sb="7" eb="9">
      <t>レイトウ</t>
    </rPh>
    <rPh sb="16" eb="17">
      <t>ヒ</t>
    </rPh>
    <rPh sb="19" eb="21">
      <t>ノウシュク</t>
    </rPh>
    <rPh sb="24" eb="25">
      <t>トモ</t>
    </rPh>
    <rPh sb="26" eb="28">
      <t>スウリョウ</t>
    </rPh>
    <rPh sb="28" eb="30">
      <t>カンケイ</t>
    </rPh>
    <rPh sb="32" eb="34">
      <t>サイテイ</t>
    </rPh>
    <rPh sb="34" eb="36">
      <t>ハッソウ</t>
    </rPh>
    <rPh sb="36" eb="38">
      <t>クチカズ</t>
    </rPh>
    <phoneticPr fontId="2"/>
  </si>
  <si>
    <t>- ねぎしゃぶ＆濃縮だし -</t>
    <rPh sb="8" eb="10">
      <t>ノウシュク</t>
    </rPh>
    <phoneticPr fontId="2"/>
  </si>
  <si>
    <t>商品名</t>
    <rPh sb="0" eb="2">
      <t>ショウヒン</t>
    </rPh>
    <rPh sb="2" eb="3">
      <t>ナ</t>
    </rPh>
    <phoneticPr fontId="2"/>
  </si>
  <si>
    <t>単価(税込)</t>
    <rPh sb="0" eb="2">
      <t>タンカ</t>
    </rPh>
    <rPh sb="3" eb="5">
      <t>ゼイ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</si>
  <si>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</si>
  <si>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</si>
  <si>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送料表　①　ねぎしゃぶ・クール(2人前×10個迄）</t>
    <rPh sb="0" eb="2">
      <t>ソウリョウ</t>
    </rPh>
    <rPh sb="2" eb="3">
      <t>ヒョウ</t>
    </rPh>
    <rPh sb="17" eb="19">
      <t>ニンマエ</t>
    </rPh>
    <rPh sb="22" eb="23">
      <t>コ</t>
    </rPh>
    <rPh sb="23" eb="24">
      <t>マデ</t>
    </rPh>
    <phoneticPr fontId="2"/>
  </si>
  <si>
    <t>黒豚ねぎしゃぶ２人前</t>
    <phoneticPr fontId="2"/>
  </si>
  <si>
    <t>円</t>
    <rPh sb="0" eb="1">
      <t>エン</t>
    </rPh>
    <phoneticPr fontId="2"/>
  </si>
  <si>
    <t>九州</t>
    <rPh sb="0" eb="2">
      <t>キュウシュウ</t>
    </rPh>
    <phoneticPr fontId="2"/>
  </si>
  <si>
    <t>北陸</t>
    <rPh sb="0" eb="2">
      <t>ホクリク</t>
    </rPh>
    <phoneticPr fontId="2"/>
  </si>
  <si>
    <t>関東</t>
    <rPh sb="0" eb="2">
      <t>カントウ</t>
    </rPh>
    <phoneticPr fontId="2"/>
  </si>
  <si>
    <t>黒豚ねぎしゃぶ４人前（2人前×2）</t>
    <phoneticPr fontId="2"/>
  </si>
  <si>
    <t>四国</t>
    <rPh sb="0" eb="2">
      <t>シコク</t>
    </rPh>
    <phoneticPr fontId="2"/>
  </si>
  <si>
    <t>中部</t>
    <phoneticPr fontId="2"/>
  </si>
  <si>
    <t>東北</t>
    <rPh sb="0" eb="2">
      <t>トウホク</t>
    </rPh>
    <phoneticPr fontId="2"/>
  </si>
  <si>
    <t>送料：右表①参照</t>
    <phoneticPr fontId="2"/>
  </si>
  <si>
    <t>中国</t>
    <rPh sb="0" eb="2">
      <t>チュウゴク</t>
    </rPh>
    <phoneticPr fontId="2"/>
  </si>
  <si>
    <t>東海</t>
    <rPh sb="0" eb="2">
      <t>トウカイ</t>
    </rPh>
    <phoneticPr fontId="2"/>
  </si>
  <si>
    <t>北海道</t>
    <rPh sb="0" eb="3">
      <t>ホッカイドウ</t>
    </rPh>
    <phoneticPr fontId="2"/>
  </si>
  <si>
    <t>ねぎしゃぶ合計金額</t>
    <phoneticPr fontId="2"/>
  </si>
  <si>
    <t>関西</t>
    <rPh sb="0" eb="2">
      <t>カンサイ</t>
    </rPh>
    <phoneticPr fontId="2"/>
  </si>
  <si>
    <t>信越</t>
    <rPh sb="0" eb="2">
      <t>シンエツ</t>
    </rPh>
    <phoneticPr fontId="2"/>
  </si>
  <si>
    <t>沖縄</t>
    <rPh sb="0" eb="2">
      <t>オキナワ</t>
    </rPh>
    <phoneticPr fontId="2"/>
  </si>
  <si>
    <t>送料表　②　濃縮だし・非冷（15本迄）</t>
    <rPh sb="0" eb="2">
      <t>ソウリョウ</t>
    </rPh>
    <rPh sb="2" eb="3">
      <t>ヒョウ</t>
    </rPh>
    <rPh sb="6" eb="8">
      <t>ノウシュク</t>
    </rPh>
    <rPh sb="11" eb="13">
      <t>ヒレイ</t>
    </rPh>
    <rPh sb="16" eb="17">
      <t>ホン</t>
    </rPh>
    <rPh sb="17" eb="18">
      <t>マデ</t>
    </rPh>
    <phoneticPr fontId="2"/>
  </si>
  <si>
    <t>濃縮だし4本(300ml×4本)</t>
    <phoneticPr fontId="2"/>
  </si>
  <si>
    <t>濃縮だし１箱(300ml×15本)</t>
    <phoneticPr fontId="2"/>
  </si>
  <si>
    <t>送料：右表②参照</t>
    <phoneticPr fontId="2"/>
  </si>
  <si>
    <t>濃縮だし合計金額</t>
    <phoneticPr fontId="2"/>
  </si>
  <si>
    <t>お支払方法</t>
    <rPh sb="1" eb="5">
      <t>シハライホウホウ</t>
    </rPh>
    <phoneticPr fontId="2"/>
  </si>
  <si>
    <t>　　　</t>
    <phoneticPr fontId="2"/>
  </si>
  <si>
    <t>　発注者：氏名（ご依頼主）</t>
    <rPh sb="1" eb="4">
      <t>ハッチュウシャ</t>
    </rPh>
    <rPh sb="5" eb="7">
      <t>シメイ</t>
    </rPh>
    <phoneticPr fontId="2"/>
  </si>
  <si>
    <t>　お届け先：氏名（　発注者と異なる場合下記記入　）</t>
    <rPh sb="6" eb="8">
      <t>シメイ</t>
    </rPh>
    <rPh sb="10" eb="13">
      <t>ハッチュウシャ</t>
    </rPh>
    <rPh sb="14" eb="15">
      <t>コト</t>
    </rPh>
    <rPh sb="17" eb="19">
      <t>バアイ</t>
    </rPh>
    <rPh sb="21" eb="23">
      <t>キニュウ</t>
    </rPh>
    <phoneticPr fontId="2"/>
  </si>
  <si>
    <t>〒</t>
    <phoneticPr fontId="2"/>
  </si>
  <si>
    <t>　発注者：電話番号(携帯可)</t>
    <phoneticPr fontId="2"/>
  </si>
  <si>
    <t>　お届け先：電話番号(携帯可)</t>
    <phoneticPr fontId="2"/>
  </si>
  <si>
    <r>
      <t>　配達希望</t>
    </r>
    <r>
      <rPr>
        <b/>
        <sz val="13"/>
        <color theme="1"/>
        <rFont val="Microsoft JhengHei"/>
        <family val="2"/>
        <charset val="136"/>
      </rPr>
      <t>⽇</t>
    </r>
    <r>
      <rPr>
        <b/>
        <sz val="13"/>
        <color theme="1"/>
        <rFont val="ＭＳ Ｐゴシック"/>
        <family val="3"/>
        <charset val="128"/>
        <scheme val="major"/>
      </rPr>
      <t xml:space="preserve"> ：ありの場合　➔</t>
    </r>
    <rPh sb="11" eb="13">
      <t>バアイ</t>
    </rPh>
    <phoneticPr fontId="2"/>
  </si>
  <si>
    <t>　時間指定：（未記入の場合午前中）➔</t>
    <rPh sb="7" eb="10">
      <t>ミキニュウ</t>
    </rPh>
    <rPh sb="11" eb="13">
      <t>バアイ</t>
    </rPh>
    <rPh sb="13" eb="16">
      <t>ゴゼンチュウ</t>
    </rPh>
    <phoneticPr fontId="2"/>
  </si>
  <si>
    <t>　のし：記入例（お歳暮　情報　連子）➔</t>
    <rPh sb="4" eb="7">
      <t>キニュウレイ</t>
    </rPh>
    <rPh sb="9" eb="11">
      <t>セイボ</t>
    </rPh>
    <rPh sb="12" eb="14">
      <t>ジョウホウ</t>
    </rPh>
    <rPh sb="15" eb="17">
      <t>レンコ</t>
    </rPh>
    <phoneticPr fontId="2"/>
  </si>
  <si>
    <t>※包装は簡易包装でのお届けとなります。</t>
    <phoneticPr fontId="2"/>
  </si>
  <si>
    <t>　2024年度　Mail添付用　注 文 書</t>
    <rPh sb="12" eb="14">
      <t>テンプ</t>
    </rPh>
    <rPh sb="14" eb="15">
      <t>ヨウ</t>
    </rPh>
    <phoneticPr fontId="2"/>
  </si>
  <si>
    <t>　発注者：住所（〒必須）</t>
    <rPh sb="5" eb="7">
      <t>ジュウショ</t>
    </rPh>
    <rPh sb="9" eb="11">
      <t>ヒッス</t>
    </rPh>
    <phoneticPr fontId="2"/>
  </si>
  <si>
    <t>　お届け先：住所（〒必須）</t>
    <rPh sb="2" eb="3">
      <t>トド</t>
    </rPh>
    <rPh sb="4" eb="5">
      <t>サキ</t>
    </rPh>
    <rPh sb="10" eb="12">
      <t>ヒッス</t>
    </rPh>
    <phoneticPr fontId="2"/>
  </si>
  <si>
    <t>配達希望がない場合は、受注後順次発送準備となります。</t>
    <rPh sb="11" eb="13">
      <t>ジュチュウ</t>
    </rPh>
    <rPh sb="14" eb="16">
      <t>ジュンジ</t>
    </rPh>
    <phoneticPr fontId="2"/>
  </si>
  <si>
    <r>
      <t>　　　振込先：　楽天銀行　 第二営業</t>
    </r>
    <r>
      <rPr>
        <sz val="14"/>
        <color theme="1"/>
        <rFont val="Microsoft JhengHei"/>
        <family val="2"/>
        <charset val="136"/>
      </rPr>
      <t>⽀</t>
    </r>
    <r>
      <rPr>
        <sz val="14"/>
        <color theme="1"/>
        <rFont val="ＭＳ Ｐゴシック"/>
        <family val="3"/>
        <charset val="128"/>
        <scheme val="major"/>
      </rPr>
      <t>店　 口座番号7360687　 ﾕ）ﾔﾏｷｼﾞﾝ</t>
    </r>
    <rPh sb="3" eb="5">
      <t>フリコミ</t>
    </rPh>
    <rPh sb="5" eb="6">
      <t>サキ</t>
    </rPh>
    <phoneticPr fontId="2"/>
  </si>
  <si>
    <t>銀行コード (0036)　支店コード (252)</t>
    <rPh sb="0" eb="2">
      <t>ギンコウ</t>
    </rPh>
    <rPh sb="13" eb="15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</si>
</sst>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,##0_ 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sz val="12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SｺﾞｼｯｸM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3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2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3"/>
      <color theme="1"/>
      <name val="Microsoft JhengHei"/>
      <family val="2"/>
      <charset val="136"/>
    </font>
    <font>
      <b/>
      <sz val="12"/>
      <color indexed="81"/>
      <name val="MS P ゴシック"/>
      <family val="3"/>
      <charset val="128"/>
    </font>
    <font>
      <sz val="16"/>
      <color theme="1"/>
      <name val="HGSｺﾞｼｯｸM"/>
      <family val="3"/>
      <charset val="128"/>
    </font>
    <font>
      <sz val="12"/>
      <color rgb="FF000000"/>
      <name val="MS P ゴシック"/>
      <charset val="128"/>
    </font>
    <font>
      <sz val="9"/>
      <color rgb="FF000000"/>
      <name val="MS P ゴシック"/>
      <charset val="128"/>
    </font>
    <font>
      <sz val="14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4"/>
      <color theme="1"/>
      <name val="Microsoft JhengHei"/>
      <family val="2"/>
      <charset val="136"/>
    </font>
    <font>
      <sz val="14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38" fontId="8" fillId="2" borderId="10" xfId="1" applyFont="1" applyFill="1" applyBorder="1" applyAlignment="1">
      <alignment vertical="center"/>
    </xf>
    <xf numFmtId="0" fontId="3" fillId="2" borderId="11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6" xfId="0" applyFont="1" applyFill="1" applyBorder="1">
      <alignment vertical="center"/>
    </xf>
    <xf numFmtId="38" fontId="8" fillId="3" borderId="10" xfId="1" applyFont="1" applyFill="1" applyBorder="1" applyAlignment="1">
      <alignment vertical="center"/>
    </xf>
    <xf numFmtId="0" fontId="3" fillId="3" borderId="11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6" fontId="8" fillId="3" borderId="3" xfId="1" applyNumberFormat="1" applyFont="1" applyFill="1" applyBorder="1" applyAlignment="1">
      <alignment vertical="center"/>
    </xf>
    <xf numFmtId="5" fontId="8" fillId="3" borderId="3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6" fontId="8" fillId="2" borderId="3" xfId="1" applyNumberFormat="1" applyFont="1" applyFill="1" applyBorder="1" applyAlignment="1">
      <alignment vertical="center"/>
    </xf>
    <xf numFmtId="5" fontId="8" fillId="2" borderId="3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176" fontId="3" fillId="2" borderId="9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3" borderId="9" xfId="0" applyNumberFormat="1" applyFont="1" applyFill="1" applyBorder="1">
      <alignment vertical="center"/>
    </xf>
    <xf numFmtId="176" fontId="3" fillId="3" borderId="16" xfId="0" applyNumberFormat="1" applyFont="1" applyFill="1" applyBorder="1">
      <alignment vertical="center"/>
    </xf>
    <xf numFmtId="176" fontId="3" fillId="3" borderId="15" xfId="0" applyNumberFormat="1" applyFont="1" applyFill="1" applyBorder="1">
      <alignment vertical="center"/>
    </xf>
    <xf numFmtId="176" fontId="3" fillId="3" borderId="17" xfId="0" applyNumberFormat="1" applyFont="1" applyFill="1" applyBorder="1">
      <alignment vertical="center"/>
    </xf>
    <xf numFmtId="38" fontId="8" fillId="5" borderId="9" xfId="1" applyFont="1" applyFill="1" applyBorder="1" applyAlignment="1" applyProtection="1">
      <alignment horizontal="right" vertical="center" indent="1"/>
      <protection locked="0"/>
    </xf>
    <xf numFmtId="0" fontId="18" fillId="2" borderId="5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38" fontId="8" fillId="4" borderId="8" xfId="1" applyFont="1" applyFill="1" applyBorder="1">
      <alignment vertical="center"/>
    </xf>
    <xf numFmtId="0" fontId="12" fillId="0" borderId="10" xfId="0" applyFont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top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38" fontId="8" fillId="5" borderId="1" xfId="1" applyFont="1" applyFill="1" applyBorder="1" applyAlignment="1" applyProtection="1">
      <alignment horizontal="center" vertical="center"/>
      <protection locked="0"/>
    </xf>
    <xf numFmtId="38" fontId="8" fillId="5" borderId="18" xfId="1" applyFont="1" applyFill="1" applyBorder="1" applyAlignment="1" applyProtection="1">
      <alignment horizontal="center" vertical="center"/>
      <protection locked="0"/>
    </xf>
    <xf numFmtId="38" fontId="8" fillId="5" borderId="10" xfId="1" applyFont="1" applyFill="1" applyBorder="1" applyAlignment="1" applyProtection="1">
      <alignment horizontal="center" vertical="center"/>
      <protection locked="0"/>
    </xf>
    <xf numFmtId="38" fontId="11" fillId="0" borderId="6" xfId="0" applyNumberFormat="1" applyFont="1" applyBorder="1" applyAlignment="1" applyProtection="1">
      <alignment horizontal="center" vertical="center"/>
      <protection locked="0"/>
    </xf>
    <xf numFmtId="38" fontId="11" fillId="0" borderId="7" xfId="0" applyNumberFormat="1" applyFont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4" fillId="6" borderId="15" xfId="0" applyFont="1" applyFill="1" applyBorder="1" applyAlignment="1">
      <alignment horizontal="left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8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4" fillId="6" borderId="20" xfId="0" applyFont="1" applyFill="1" applyBorder="1" applyAlignment="1">
      <alignment horizontal="left" vertical="center" shrinkToFit="1"/>
    </xf>
    <xf numFmtId="0" fontId="14" fillId="6" borderId="21" xfId="0" applyFont="1" applyFill="1" applyBorder="1" applyAlignment="1">
      <alignment horizontal="left" vertical="center" shrinkToFit="1"/>
    </xf>
    <xf numFmtId="0" fontId="14" fillId="6" borderId="22" xfId="0" applyFont="1" applyFill="1" applyBorder="1" applyAlignment="1">
      <alignment horizontal="left" vertical="center" shrinkToFit="1"/>
    </xf>
    <xf numFmtId="0" fontId="11" fillId="4" borderId="19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5" fillId="6" borderId="28" xfId="0" applyFont="1" applyFill="1" applyBorder="1" applyAlignment="1">
      <alignment horizontal="left" vertical="center"/>
    </xf>
    <xf numFmtId="0" fontId="15" fillId="6" borderId="25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18" xfId="1" applyFont="1" applyFill="1" applyBorder="1" applyAlignment="1">
      <alignment horizontal="right" vertical="center"/>
    </xf>
    <xf numFmtId="38" fontId="9" fillId="4" borderId="6" xfId="0" applyNumberFormat="1" applyFont="1" applyFill="1" applyBorder="1" applyAlignment="1">
      <alignment horizontal="right" vertical="center"/>
    </xf>
    <xf numFmtId="38" fontId="9" fillId="4" borderId="7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38" fontId="8" fillId="3" borderId="1" xfId="1" applyFont="1" applyFill="1" applyBorder="1" applyAlignment="1" applyProtection="1">
      <alignment vertical="center"/>
    </xf>
    <xf numFmtId="38" fontId="8" fillId="3" borderId="18" xfId="1" applyFont="1" applyFill="1" applyBorder="1" applyAlignment="1" applyProtection="1">
      <alignment vertical="center"/>
    </xf>
    <xf numFmtId="38" fontId="8" fillId="3" borderId="4" xfId="1" applyFont="1" applyFill="1" applyBorder="1" applyAlignment="1">
      <alignment vertical="center"/>
    </xf>
    <xf numFmtId="38" fontId="8" fillId="3" borderId="23" xfId="1" applyFont="1" applyFill="1" applyBorder="1" applyAlignment="1">
      <alignment vertical="center"/>
    </xf>
    <xf numFmtId="0" fontId="6" fillId="0" borderId="7" xfId="0" applyFont="1" applyBorder="1">
      <alignment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38" fontId="8" fillId="2" borderId="1" xfId="1" applyFont="1" applyFill="1" applyBorder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38" fontId="8" fillId="2" borderId="4" xfId="1" applyFont="1" applyFill="1" applyBorder="1" applyAlignment="1">
      <alignment vertical="center"/>
    </xf>
    <xf numFmtId="38" fontId="8" fillId="2" borderId="23" xfId="1" applyFont="1" applyFill="1" applyBorder="1" applyAlignment="1">
      <alignment vertical="center"/>
    </xf>
    <xf numFmtId="38" fontId="8" fillId="2" borderId="1" xfId="1" applyFont="1" applyFill="1" applyBorder="1" applyAlignment="1" applyProtection="1">
      <alignment vertical="center"/>
    </xf>
    <xf numFmtId="38" fontId="8" fillId="2" borderId="18" xfId="1" applyFont="1" applyFill="1" applyBorder="1" applyAlignment="1" applyProtection="1">
      <alignment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4" fillId="6" borderId="26" xfId="0" applyFont="1" applyFill="1" applyBorder="1" applyAlignment="1">
      <alignment horizontal="left" vertical="center"/>
    </xf>
    <xf numFmtId="0" fontId="14" fillId="6" borderId="24" xfId="0" applyFont="1" applyFill="1" applyBorder="1" applyAlignment="1">
      <alignment horizontal="left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4" fillId="6" borderId="27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15" fillId="6" borderId="27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4" fillId="6" borderId="27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49" fontId="10" fillId="0" borderId="27" xfId="0" applyNumberFormat="1" applyFont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28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7" fillId="5" borderId="29" xfId="0" applyFont="1" applyFill="1" applyBorder="1" applyAlignment="1">
      <alignment vertical="center"/>
    </xf>
    <xf numFmtId="0" fontId="31" fillId="5" borderId="29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33</xdr:row>
      <xdr:rowOff>306705</xdr:rowOff>
    </xdr:from>
    <xdr:to>
      <xdr:col>8</xdr:col>
      <xdr:colOff>1904</xdr:colOff>
      <xdr:row>34</xdr:row>
      <xdr:rowOff>402431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0804"/>
        <a:stretch/>
      </xdr:blipFill>
      <xdr:spPr>
        <a:xfrm>
          <a:off x="4135755" y="9732645"/>
          <a:ext cx="1680209" cy="469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306705</xdr:rowOff>
    </xdr:from>
    <xdr:to>
      <xdr:col>2</xdr:col>
      <xdr:colOff>255269</xdr:colOff>
      <xdr:row>34</xdr:row>
      <xdr:rowOff>105251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E9019D-96CF-450D-8178-A79279DCA2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0804"/>
        <a:stretch/>
      </xdr:blipFill>
      <xdr:spPr>
        <a:xfrm>
          <a:off x="4135755" y="9732645"/>
          <a:ext cx="1680209" cy="46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showGridLines="0" showRowColHeaders="0" tabSelected="1" topLeftCell="A20" zoomScale="115" zoomScaleNormal="115" workbookViewId="0">
      <selection activeCell="C33" sqref="C33:I33"/>
    </sheetView>
  </sheetViews>
  <sheetFormatPr defaultColWidth="9" defaultRowHeight="28.5" customHeight="1"/>
  <cols>
    <col min="1" max="1" width="4.109375" style="1" customWidth="1"/>
    <col min="2" max="2" width="39.88671875" style="1" customWidth="1"/>
    <col min="3" max="3" width="4.109375" style="1" customWidth="1"/>
    <col min="4" max="4" width="8.109375" style="1" customWidth="1"/>
    <col min="5" max="5" width="4.109375" style="1" bestFit="1" customWidth="1"/>
    <col min="6" max="6" width="11.33203125" style="1" customWidth="1"/>
    <col min="7" max="7" width="4.109375" style="1" customWidth="1"/>
    <col min="8" max="8" width="10" style="1" customWidth="1"/>
    <col min="9" max="9" width="4.109375" style="1" bestFit="1" customWidth="1"/>
    <col min="10" max="10" width="3.33203125" style="1" customWidth="1"/>
    <col min="11" max="16384" width="9" style="1"/>
  </cols>
  <sheetData>
    <row r="1" spans="1:16" ht="21">
      <c r="A1" s="55"/>
      <c r="B1" s="55" t="s">
        <v>0</v>
      </c>
      <c r="C1" s="93" t="s">
        <v>1</v>
      </c>
      <c r="D1" s="93"/>
      <c r="E1" s="93"/>
      <c r="F1" s="60"/>
      <c r="G1" s="53" t="s">
        <v>2</v>
      </c>
      <c r="H1" s="60"/>
      <c r="I1" s="54" t="s">
        <v>3</v>
      </c>
    </row>
    <row r="2" spans="1:16" ht="14.4">
      <c r="A2" s="153" t="s">
        <v>4</v>
      </c>
      <c r="B2" s="154"/>
      <c r="C2" s="154"/>
      <c r="D2" s="154"/>
      <c r="E2" s="154"/>
      <c r="F2" s="154"/>
      <c r="G2" s="154"/>
      <c r="H2" s="154"/>
      <c r="I2" s="154"/>
    </row>
    <row r="3" spans="1:16" ht="23.4">
      <c r="A3" s="117" t="s">
        <v>5</v>
      </c>
      <c r="B3" s="117"/>
      <c r="C3" s="117"/>
      <c r="D3" s="117"/>
      <c r="E3" s="117"/>
      <c r="F3" s="117"/>
      <c r="G3" s="117"/>
      <c r="H3" s="117"/>
      <c r="I3" s="117"/>
    </row>
    <row r="4" spans="1:16" ht="18" customHeight="1" thickBot="1">
      <c r="A4" s="94" t="s">
        <v>44</v>
      </c>
      <c r="B4" s="94"/>
      <c r="C4" s="94"/>
      <c r="D4" s="94"/>
      <c r="E4" s="94"/>
      <c r="F4" s="94"/>
      <c r="G4" s="94"/>
      <c r="H4" s="94"/>
      <c r="I4" s="94"/>
    </row>
    <row r="5" spans="1:16" ht="30" customHeight="1">
      <c r="A5" s="95" t="s">
        <v>6</v>
      </c>
      <c r="B5" s="96"/>
      <c r="C5" s="118" t="s">
        <v>7</v>
      </c>
      <c r="D5" s="118"/>
      <c r="E5" s="118"/>
      <c r="F5" s="14" t="s">
        <v>8</v>
      </c>
      <c r="G5" s="118" t="s">
        <v>9</v>
      </c>
      <c r="H5" s="122"/>
      <c r="I5" s="123"/>
      <c r="K5" s="111" t="s">
        <v>10</v>
      </c>
      <c r="L5" s="112"/>
      <c r="M5" s="112"/>
      <c r="N5" s="112"/>
      <c r="O5" s="112"/>
      <c r="P5" s="113"/>
    </row>
    <row r="6" spans="1:16" ht="30" customHeight="1">
      <c r="A6" s="38"/>
      <c r="B6" s="39" t="s">
        <v>11</v>
      </c>
      <c r="C6" s="125">
        <v>3000</v>
      </c>
      <c r="D6" s="126"/>
      <c r="E6" s="4" t="s">
        <v>12</v>
      </c>
      <c r="F6" s="33"/>
      <c r="G6" s="125">
        <f>C6*F6</f>
        <v>0</v>
      </c>
      <c r="H6" s="126"/>
      <c r="I6" s="19" t="s">
        <v>12</v>
      </c>
      <c r="K6" s="5" t="s">
        <v>13</v>
      </c>
      <c r="L6" s="25">
        <v>1000</v>
      </c>
      <c r="M6" s="6" t="s">
        <v>14</v>
      </c>
      <c r="N6" s="25">
        <v>1700</v>
      </c>
      <c r="O6" s="6" t="s">
        <v>15</v>
      </c>
      <c r="P6" s="27">
        <v>1900</v>
      </c>
    </row>
    <row r="7" spans="1:16" ht="30" customHeight="1">
      <c r="A7" s="38"/>
      <c r="B7" s="39" t="s">
        <v>16</v>
      </c>
      <c r="C7" s="125">
        <v>5500</v>
      </c>
      <c r="D7" s="126"/>
      <c r="E7" s="4" t="s">
        <v>12</v>
      </c>
      <c r="F7" s="33"/>
      <c r="G7" s="125">
        <f>C7*F7</f>
        <v>0</v>
      </c>
      <c r="H7" s="126"/>
      <c r="I7" s="19" t="s">
        <v>12</v>
      </c>
      <c r="K7" s="5" t="s">
        <v>17</v>
      </c>
      <c r="L7" s="25">
        <v>1500</v>
      </c>
      <c r="M7" s="6" t="s">
        <v>18</v>
      </c>
      <c r="N7" s="25">
        <v>1700</v>
      </c>
      <c r="O7" s="6" t="s">
        <v>19</v>
      </c>
      <c r="P7" s="27">
        <v>2200</v>
      </c>
    </row>
    <row r="8" spans="1:16" ht="30" customHeight="1">
      <c r="A8" s="40"/>
      <c r="B8" s="41" t="s">
        <v>20</v>
      </c>
      <c r="C8" s="67"/>
      <c r="D8" s="68"/>
      <c r="E8" s="68"/>
      <c r="F8" s="69"/>
      <c r="G8" s="129" t="str">
        <f>IF($C$8="","",VLOOKUP($C$8,'送料表（非表示）'!$A$2:$B$13,2,0))</f>
        <v/>
      </c>
      <c r="H8" s="130"/>
      <c r="I8" s="20" t="s">
        <v>12</v>
      </c>
      <c r="K8" s="5" t="s">
        <v>21</v>
      </c>
      <c r="L8" s="25">
        <v>1400</v>
      </c>
      <c r="M8" s="6" t="s">
        <v>22</v>
      </c>
      <c r="N8" s="25">
        <v>1700</v>
      </c>
      <c r="O8" s="6" t="s">
        <v>23</v>
      </c>
      <c r="P8" s="27">
        <v>2600</v>
      </c>
    </row>
    <row r="9" spans="1:16" ht="30" customHeight="1" thickBot="1">
      <c r="A9" s="42"/>
      <c r="B9" s="43" t="s">
        <v>24</v>
      </c>
      <c r="C9" s="127" t="str">
        <f>IF(AND(OR(G6&gt;0,G7&gt;0),C8=""),"送料を選択してください",IF( +$G$8="","",+$G$6+$G$7+$G$8))</f>
        <v/>
      </c>
      <c r="D9" s="128"/>
      <c r="E9" s="128"/>
      <c r="F9" s="128"/>
      <c r="G9" s="128"/>
      <c r="H9" s="128"/>
      <c r="I9" s="21" t="s">
        <v>12</v>
      </c>
      <c r="K9" s="7" t="s">
        <v>25</v>
      </c>
      <c r="L9" s="26">
        <v>1600</v>
      </c>
      <c r="M9" s="8" t="s">
        <v>26</v>
      </c>
      <c r="N9" s="26">
        <v>1800</v>
      </c>
      <c r="O9" s="8" t="s">
        <v>27</v>
      </c>
      <c r="P9" s="28">
        <v>2200</v>
      </c>
    </row>
    <row r="10" spans="1:16" ht="6" customHeight="1" thickBot="1">
      <c r="A10" s="124"/>
      <c r="B10" s="124"/>
      <c r="C10" s="124"/>
      <c r="D10" s="124"/>
      <c r="E10" s="124"/>
      <c r="F10" s="124"/>
      <c r="G10" s="124"/>
      <c r="H10" s="124"/>
      <c r="I10" s="124"/>
    </row>
    <row r="11" spans="1:16" ht="30" customHeight="1">
      <c r="A11" s="109" t="s">
        <v>6</v>
      </c>
      <c r="B11" s="110"/>
      <c r="C11" s="119" t="s">
        <v>7</v>
      </c>
      <c r="D11" s="119"/>
      <c r="E11" s="119"/>
      <c r="F11" s="15" t="s">
        <v>8</v>
      </c>
      <c r="G11" s="119" t="s">
        <v>9</v>
      </c>
      <c r="H11" s="120"/>
      <c r="I11" s="121"/>
      <c r="K11" s="114" t="s">
        <v>28</v>
      </c>
      <c r="L11" s="115"/>
      <c r="M11" s="115"/>
      <c r="N11" s="115"/>
      <c r="O11" s="115"/>
      <c r="P11" s="116"/>
    </row>
    <row r="12" spans="1:16" ht="30" customHeight="1">
      <c r="A12" s="45"/>
      <c r="B12" s="46" t="s">
        <v>29</v>
      </c>
      <c r="C12" s="99">
        <v>3500</v>
      </c>
      <c r="D12" s="100"/>
      <c r="E12" s="9" t="s">
        <v>12</v>
      </c>
      <c r="F12" s="33"/>
      <c r="G12" s="99">
        <f>$C$12*$F$12</f>
        <v>0</v>
      </c>
      <c r="H12" s="100"/>
      <c r="I12" s="16" t="s">
        <v>12</v>
      </c>
      <c r="K12" s="10" t="s">
        <v>13</v>
      </c>
      <c r="L12" s="29">
        <v>700</v>
      </c>
      <c r="M12" s="11" t="s">
        <v>14</v>
      </c>
      <c r="N12" s="29">
        <v>1200</v>
      </c>
      <c r="O12" s="11" t="s">
        <v>15</v>
      </c>
      <c r="P12" s="31">
        <v>1500</v>
      </c>
    </row>
    <row r="13" spans="1:16" ht="30" customHeight="1">
      <c r="A13" s="45"/>
      <c r="B13" s="46" t="s">
        <v>30</v>
      </c>
      <c r="C13" s="99">
        <v>12000</v>
      </c>
      <c r="D13" s="100"/>
      <c r="E13" s="9" t="s">
        <v>12</v>
      </c>
      <c r="F13" s="33"/>
      <c r="G13" s="99">
        <f>$C$13*$F$13</f>
        <v>0</v>
      </c>
      <c r="H13" s="100"/>
      <c r="I13" s="16" t="s">
        <v>12</v>
      </c>
      <c r="K13" s="10" t="s">
        <v>17</v>
      </c>
      <c r="L13" s="29">
        <v>1100</v>
      </c>
      <c r="M13" s="11" t="s">
        <v>18</v>
      </c>
      <c r="N13" s="29">
        <v>1200</v>
      </c>
      <c r="O13" s="11" t="s">
        <v>19</v>
      </c>
      <c r="P13" s="31">
        <v>1600</v>
      </c>
    </row>
    <row r="14" spans="1:16" ht="30" customHeight="1">
      <c r="A14" s="47"/>
      <c r="B14" s="48" t="s">
        <v>31</v>
      </c>
      <c r="C14" s="67"/>
      <c r="D14" s="68"/>
      <c r="E14" s="68"/>
      <c r="F14" s="69"/>
      <c r="G14" s="104" t="str">
        <f>IF($C$14="","",VLOOKUP($C$14,'送料表（非表示）'!$E$2:$F$13,2,0))</f>
        <v/>
      </c>
      <c r="H14" s="105"/>
      <c r="I14" s="17" t="s">
        <v>12</v>
      </c>
      <c r="K14" s="10" t="s">
        <v>21</v>
      </c>
      <c r="L14" s="29">
        <v>1000</v>
      </c>
      <c r="M14" s="11" t="s">
        <v>22</v>
      </c>
      <c r="N14" s="29">
        <v>1200</v>
      </c>
      <c r="O14" s="11" t="s">
        <v>23</v>
      </c>
      <c r="P14" s="31">
        <v>2300</v>
      </c>
    </row>
    <row r="15" spans="1:16" ht="30" customHeight="1" thickBot="1">
      <c r="A15" s="49"/>
      <c r="B15" s="44" t="s">
        <v>32</v>
      </c>
      <c r="C15" s="106" t="str">
        <f>IF(AND(OR(G12&gt;0,G13&gt;0),C14=""),"送料を選択してください",IF( +$G$14="","",+$G$12+$G$13+$G$14))</f>
        <v/>
      </c>
      <c r="D15" s="107"/>
      <c r="E15" s="107"/>
      <c r="F15" s="107"/>
      <c r="G15" s="107"/>
      <c r="H15" s="107"/>
      <c r="I15" s="18" t="s">
        <v>12</v>
      </c>
      <c r="K15" s="12" t="s">
        <v>25</v>
      </c>
      <c r="L15" s="30">
        <v>1100</v>
      </c>
      <c r="M15" s="13" t="s">
        <v>26</v>
      </c>
      <c r="N15" s="30">
        <v>1400</v>
      </c>
      <c r="O15" s="13" t="s">
        <v>27</v>
      </c>
      <c r="P15" s="32">
        <v>1900</v>
      </c>
    </row>
    <row r="16" spans="1:16" ht="6" customHeight="1" thickBot="1">
      <c r="A16" s="108"/>
      <c r="B16" s="108"/>
      <c r="C16" s="108"/>
      <c r="D16" s="108"/>
      <c r="E16" s="108"/>
      <c r="F16" s="108"/>
      <c r="G16" s="108"/>
      <c r="H16" s="108"/>
      <c r="I16" s="108"/>
    </row>
    <row r="17" spans="1:11" ht="24" customHeight="1" thickBot="1">
      <c r="A17" s="97" t="s">
        <v>33</v>
      </c>
      <c r="B17" s="98"/>
      <c r="C17" s="70"/>
      <c r="D17" s="71"/>
      <c r="E17" s="71"/>
      <c r="F17" s="71"/>
      <c r="G17" s="89" t="str">
        <f>IF($C$17="代引き",330,"")</f>
        <v/>
      </c>
      <c r="H17" s="90"/>
      <c r="I17" s="36" t="str">
        <f>IF($C$17="代引き","円","")</f>
        <v/>
      </c>
    </row>
    <row r="18" spans="1:11" ht="7.65" customHeight="1" thickBot="1">
      <c r="A18" s="103"/>
      <c r="B18" s="103"/>
      <c r="C18" s="103"/>
      <c r="D18" s="103"/>
      <c r="E18" s="103"/>
      <c r="F18" s="103"/>
      <c r="G18" s="103"/>
      <c r="H18" s="103"/>
      <c r="I18" s="103"/>
    </row>
    <row r="19" spans="1:11" ht="27" customHeight="1" thickBot="1">
      <c r="A19" s="97" t="str">
        <f>IF($C$17="代引き","お支払金額","お振込金額")</f>
        <v>お振込金額</v>
      </c>
      <c r="B19" s="98"/>
      <c r="C19" s="101" t="str">
        <f>IF($C$17="","お支払方法を選んでください",SUM($C$9,$C$15,$G$17))</f>
        <v>お支払方法を選んでください</v>
      </c>
      <c r="D19" s="102"/>
      <c r="E19" s="102"/>
      <c r="F19" s="102"/>
      <c r="G19" s="102"/>
      <c r="H19" s="102"/>
      <c r="I19" s="36" t="str">
        <f>IF($C$17="","","円")</f>
        <v/>
      </c>
    </row>
    <row r="20" spans="1:11" ht="30" customHeight="1">
      <c r="A20" s="157" t="s">
        <v>48</v>
      </c>
      <c r="B20" s="157"/>
      <c r="C20" s="157"/>
      <c r="D20" s="157"/>
      <c r="E20" s="157"/>
      <c r="F20" s="157"/>
      <c r="G20" s="157"/>
      <c r="H20" s="157"/>
      <c r="I20" s="157"/>
    </row>
    <row r="21" spans="1:11" ht="15" customHeight="1" thickBot="1">
      <c r="A21" s="155" t="s">
        <v>34</v>
      </c>
      <c r="B21" s="156" t="s">
        <v>49</v>
      </c>
      <c r="C21" s="156"/>
      <c r="D21" s="156"/>
      <c r="E21" s="155"/>
      <c r="F21" s="155"/>
      <c r="G21" s="155"/>
      <c r="H21" s="155"/>
      <c r="I21" s="155"/>
    </row>
    <row r="22" spans="1:11" ht="18" customHeight="1">
      <c r="A22" s="134" t="s">
        <v>35</v>
      </c>
      <c r="B22" s="135"/>
      <c r="C22" s="86" t="s">
        <v>36</v>
      </c>
      <c r="D22" s="87"/>
      <c r="E22" s="87"/>
      <c r="F22" s="87"/>
      <c r="G22" s="87"/>
      <c r="H22" s="87"/>
      <c r="I22" s="88"/>
    </row>
    <row r="23" spans="1:11" ht="27" customHeight="1">
      <c r="A23" s="136"/>
      <c r="B23" s="137"/>
      <c r="C23" s="75"/>
      <c r="D23" s="75"/>
      <c r="E23" s="75"/>
      <c r="F23" s="75"/>
      <c r="G23" s="75"/>
      <c r="H23" s="76"/>
      <c r="I23" s="77"/>
    </row>
    <row r="24" spans="1:11" ht="18" customHeight="1">
      <c r="A24" s="138" t="s">
        <v>45</v>
      </c>
      <c r="B24" s="139"/>
      <c r="C24" s="72" t="s">
        <v>46</v>
      </c>
      <c r="D24" s="72"/>
      <c r="E24" s="72"/>
      <c r="F24" s="72"/>
      <c r="G24" s="72"/>
      <c r="H24" s="73"/>
      <c r="I24" s="74"/>
    </row>
    <row r="25" spans="1:11" ht="18" customHeight="1">
      <c r="A25" s="56" t="s">
        <v>37</v>
      </c>
      <c r="B25" s="37"/>
      <c r="C25" s="57" t="s">
        <v>37</v>
      </c>
      <c r="D25" s="143"/>
      <c r="E25" s="143"/>
      <c r="F25" s="143"/>
      <c r="G25" s="143"/>
      <c r="H25" s="143"/>
      <c r="I25" s="144"/>
    </row>
    <row r="26" spans="1:11" ht="23.25" customHeight="1">
      <c r="A26" s="147"/>
      <c r="B26" s="148"/>
      <c r="C26" s="82"/>
      <c r="D26" s="84"/>
      <c r="E26" s="84"/>
      <c r="F26" s="84"/>
      <c r="G26" s="84"/>
      <c r="H26" s="84"/>
      <c r="I26" s="85"/>
    </row>
    <row r="27" spans="1:11" ht="23.25" customHeight="1">
      <c r="A27" s="147"/>
      <c r="B27" s="148"/>
      <c r="C27" s="81"/>
      <c r="D27" s="81"/>
      <c r="E27" s="81"/>
      <c r="F27" s="81"/>
      <c r="G27" s="81"/>
      <c r="H27" s="82"/>
      <c r="I27" s="83"/>
    </row>
    <row r="28" spans="1:11" ht="16.5" customHeight="1">
      <c r="A28" s="149" t="s">
        <v>38</v>
      </c>
      <c r="B28" s="150"/>
      <c r="C28" s="72" t="s">
        <v>39</v>
      </c>
      <c r="D28" s="72"/>
      <c r="E28" s="72"/>
      <c r="F28" s="72"/>
      <c r="G28" s="72"/>
      <c r="H28" s="73"/>
      <c r="I28" s="74"/>
    </row>
    <row r="29" spans="1:11" ht="27" customHeight="1">
      <c r="A29" s="151"/>
      <c r="B29" s="152"/>
      <c r="C29" s="78"/>
      <c r="D29" s="79"/>
      <c r="E29" s="79"/>
      <c r="F29" s="79"/>
      <c r="G29" s="79"/>
      <c r="H29" s="79"/>
      <c r="I29" s="80"/>
    </row>
    <row r="30" spans="1:11" ht="27" customHeight="1">
      <c r="A30" s="141" t="s">
        <v>40</v>
      </c>
      <c r="B30" s="142"/>
      <c r="C30" s="76"/>
      <c r="D30" s="140"/>
      <c r="E30" s="58" t="s">
        <v>2</v>
      </c>
      <c r="F30" s="50"/>
      <c r="G30" s="58" t="s">
        <v>3</v>
      </c>
      <c r="H30" s="145"/>
      <c r="I30" s="146"/>
    </row>
    <row r="31" spans="1:11" ht="27" customHeight="1">
      <c r="A31" s="141" t="s">
        <v>41</v>
      </c>
      <c r="B31" s="142"/>
      <c r="C31" s="76"/>
      <c r="D31" s="140"/>
      <c r="E31" s="140"/>
      <c r="F31" s="140"/>
      <c r="G31" s="140"/>
      <c r="H31" s="140"/>
      <c r="I31" s="59"/>
    </row>
    <row r="32" spans="1:11" ht="18" customHeight="1">
      <c r="A32" s="62" t="s">
        <v>47</v>
      </c>
      <c r="B32" s="63"/>
      <c r="C32" s="64"/>
      <c r="D32" s="64"/>
      <c r="E32" s="64"/>
      <c r="F32" s="64"/>
      <c r="G32" s="64"/>
      <c r="H32" s="65"/>
      <c r="I32" s="66"/>
      <c r="K32" s="3"/>
    </row>
    <row r="33" spans="1:9" ht="27" customHeight="1" thickBot="1">
      <c r="A33" s="91" t="s">
        <v>42</v>
      </c>
      <c r="B33" s="92"/>
      <c r="C33" s="131"/>
      <c r="D33" s="131"/>
      <c r="E33" s="131"/>
      <c r="F33" s="131"/>
      <c r="G33" s="131"/>
      <c r="H33" s="132"/>
      <c r="I33" s="133"/>
    </row>
    <row r="34" spans="1:9" ht="29.4" customHeight="1">
      <c r="A34" s="61" t="s">
        <v>43</v>
      </c>
      <c r="B34" s="61"/>
      <c r="C34" s="61"/>
      <c r="D34" s="24"/>
      <c r="E34" s="2"/>
      <c r="F34" s="2"/>
      <c r="G34" s="2"/>
      <c r="H34" s="2"/>
      <c r="I34" s="2"/>
    </row>
    <row r="35" spans="1:9" ht="39.6" customHeight="1">
      <c r="A35" s="51"/>
      <c r="B35" s="52" t="s">
        <v>0</v>
      </c>
    </row>
  </sheetData>
  <sheetProtection sheet="1" selectLockedCells="1"/>
  <mergeCells count="60">
    <mergeCell ref="B21:D21"/>
    <mergeCell ref="C33:I33"/>
    <mergeCell ref="A22:B22"/>
    <mergeCell ref="A23:B23"/>
    <mergeCell ref="A24:B24"/>
    <mergeCell ref="C31:H31"/>
    <mergeCell ref="A31:B31"/>
    <mergeCell ref="D25:I25"/>
    <mergeCell ref="C30:D30"/>
    <mergeCell ref="H30:I30"/>
    <mergeCell ref="A26:B26"/>
    <mergeCell ref="A27:B27"/>
    <mergeCell ref="A28:B28"/>
    <mergeCell ref="A29:B29"/>
    <mergeCell ref="A30:B30"/>
    <mergeCell ref="K5:P5"/>
    <mergeCell ref="K11:P11"/>
    <mergeCell ref="A3:I3"/>
    <mergeCell ref="C5:E5"/>
    <mergeCell ref="C11:E11"/>
    <mergeCell ref="G11:I11"/>
    <mergeCell ref="G5:I5"/>
    <mergeCell ref="A10:I10"/>
    <mergeCell ref="C6:D6"/>
    <mergeCell ref="C7:D7"/>
    <mergeCell ref="G6:H6"/>
    <mergeCell ref="G7:H7"/>
    <mergeCell ref="C9:H9"/>
    <mergeCell ref="G8:H8"/>
    <mergeCell ref="C1:E1"/>
    <mergeCell ref="A4:I4"/>
    <mergeCell ref="A5:B5"/>
    <mergeCell ref="A17:B17"/>
    <mergeCell ref="A19:B19"/>
    <mergeCell ref="C12:D12"/>
    <mergeCell ref="C13:D13"/>
    <mergeCell ref="C19:H19"/>
    <mergeCell ref="A18:I18"/>
    <mergeCell ref="G12:H12"/>
    <mergeCell ref="G13:H13"/>
    <mergeCell ref="G14:H14"/>
    <mergeCell ref="C15:H15"/>
    <mergeCell ref="A16:I16"/>
    <mergeCell ref="A11:B11"/>
    <mergeCell ref="A2:I2"/>
    <mergeCell ref="A34:C34"/>
    <mergeCell ref="A32:I32"/>
    <mergeCell ref="C8:F8"/>
    <mergeCell ref="C14:F14"/>
    <mergeCell ref="C17:F17"/>
    <mergeCell ref="C28:I28"/>
    <mergeCell ref="C23:I23"/>
    <mergeCell ref="C24:I24"/>
    <mergeCell ref="C29:I29"/>
    <mergeCell ref="C27:I27"/>
    <mergeCell ref="C26:I26"/>
    <mergeCell ref="A20:I20"/>
    <mergeCell ref="C22:I22"/>
    <mergeCell ref="G17:H17"/>
    <mergeCell ref="A33:B33"/>
  </mergeCells>
  <phoneticPr fontId="2"/>
  <dataValidations count="4">
    <dataValidation type="list" allowBlank="1" showInputMessage="1" showErrorMessage="1" sqref="F13 F7" xr:uid="{00000000-0002-0000-0000-000000000000}">
      <formula1>"0,1,2,3,4,5,6,7,8,9,10,11,12,13,14,15"</formula1>
    </dataValidation>
    <dataValidation type="list" imeMode="disabled" showInputMessage="1" showErrorMessage="1" sqref="F12 F6" xr:uid="{00000000-0002-0000-0000-000001000000}">
      <formula1>"0,1,2,3,4,5,6,7,8,9,10,11,12,13,14,15"</formula1>
    </dataValidation>
    <dataValidation type="list" allowBlank="1" showInputMessage="1" showErrorMessage="1" sqref="C17:F17" xr:uid="{00000000-0002-0000-0000-000002000000}">
      <formula1>"銀行振込,代引き"</formula1>
    </dataValidation>
    <dataValidation type="list" allowBlank="1" showInputMessage="1" showErrorMessage="1" sqref="C31 I31" xr:uid="{00000000-0002-0000-0000-000003000000}">
      <formula1>"午前中,12:00 ～14:00,14:00 ～16:00,16:00 ～18:00,18:00 ～21:00"</formula1>
    </dataValidation>
  </dataValidations>
  <pageMargins left="0.70866141732283472" right="0.49" top="0.39370078740157483" bottom="0.27559055118110237" header="0.31496062992125984" footer="0.19685039370078741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'送料表（非表示）'!$A$2:$A$13</xm:f>
          </x14:formula1>
          <xm:sqref>C8:F8</xm:sqref>
        </x14:dataValidation>
        <x14:dataValidation type="list" allowBlank="1" showInputMessage="1" showErrorMessage="1" xr:uid="{00000000-0002-0000-0000-000005000000}">
          <x14:formula1>
            <xm:f>'送料表（非表示）'!$E$2:$E$13</xm:f>
          </x14:formula1>
          <xm:sqref>C14:F14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showZeros="0" zoomScaleNormal="100" workbookViewId="0">
      <selection activeCell="F19" sqref="F19"/>
    </sheetView>
  </sheetViews>
  <sheetFormatPr defaultColWidth="9" defaultRowHeight="14.4"/>
  <cols>
    <col min="1" max="1" width="11.88671875" style="1" customWidth="1"/>
    <col min="2" max="4" width="9" style="1"/>
    <col min="5" max="5" width="10.33203125" style="1" customWidth="1"/>
    <col min="6" max="16384" width="9" style="1"/>
  </cols>
  <sheetData>
    <row r="1" spans="1:6" ht="16.2">
      <c r="A1" s="34" t="s">
        <v>10</v>
      </c>
      <c r="B1" s="22"/>
      <c r="E1" s="35" t="s">
        <v>28</v>
      </c>
      <c r="F1" s="23"/>
    </row>
    <row r="2" spans="1:6">
      <c r="A2" s="5" t="s">
        <v>13</v>
      </c>
      <c r="B2" s="25">
        <v>1000</v>
      </c>
      <c r="E2" s="10" t="s">
        <v>13</v>
      </c>
      <c r="F2" s="29">
        <v>700</v>
      </c>
    </row>
    <row r="3" spans="1:6">
      <c r="A3" s="5" t="s">
        <v>17</v>
      </c>
      <c r="B3" s="25">
        <v>1500</v>
      </c>
      <c r="E3" s="10" t="s">
        <v>17</v>
      </c>
      <c r="F3" s="29">
        <v>1100</v>
      </c>
    </row>
    <row r="4" spans="1:6">
      <c r="A4" s="5" t="s">
        <v>21</v>
      </c>
      <c r="B4" s="25">
        <v>1400</v>
      </c>
      <c r="E4" s="10" t="s">
        <v>21</v>
      </c>
      <c r="F4" s="29">
        <v>1000</v>
      </c>
    </row>
    <row r="5" spans="1:6" ht="15" thickBot="1">
      <c r="A5" s="7" t="s">
        <v>25</v>
      </c>
      <c r="B5" s="26">
        <v>1600</v>
      </c>
      <c r="E5" s="12" t="s">
        <v>25</v>
      </c>
      <c r="F5" s="30">
        <v>1100</v>
      </c>
    </row>
    <row r="6" spans="1:6">
      <c r="A6" s="6" t="s">
        <v>14</v>
      </c>
      <c r="B6" s="25">
        <v>1700</v>
      </c>
      <c r="E6" s="11" t="s">
        <v>14</v>
      </c>
      <c r="F6" s="29">
        <v>1200</v>
      </c>
    </row>
    <row r="7" spans="1:6">
      <c r="A7" s="6" t="s">
        <v>18</v>
      </c>
      <c r="B7" s="25">
        <v>1700</v>
      </c>
      <c r="E7" s="11" t="s">
        <v>18</v>
      </c>
      <c r="F7" s="29">
        <v>1200</v>
      </c>
    </row>
    <row r="8" spans="1:6">
      <c r="A8" s="6" t="s">
        <v>22</v>
      </c>
      <c r="B8" s="25">
        <v>1700</v>
      </c>
      <c r="E8" s="11" t="s">
        <v>22</v>
      </c>
      <c r="F8" s="29">
        <v>1200</v>
      </c>
    </row>
    <row r="9" spans="1:6" ht="15" thickBot="1">
      <c r="A9" s="8" t="s">
        <v>26</v>
      </c>
      <c r="B9" s="26">
        <v>1800</v>
      </c>
      <c r="E9" s="13" t="s">
        <v>26</v>
      </c>
      <c r="F9" s="30">
        <v>1400</v>
      </c>
    </row>
    <row r="10" spans="1:6">
      <c r="A10" s="6" t="s">
        <v>15</v>
      </c>
      <c r="B10" s="27">
        <v>1900</v>
      </c>
      <c r="E10" s="11" t="s">
        <v>15</v>
      </c>
      <c r="F10" s="31">
        <v>1500</v>
      </c>
    </row>
    <row r="11" spans="1:6">
      <c r="A11" s="6" t="s">
        <v>19</v>
      </c>
      <c r="B11" s="27">
        <v>2200</v>
      </c>
      <c r="E11" s="11" t="s">
        <v>19</v>
      </c>
      <c r="F11" s="31">
        <v>1600</v>
      </c>
    </row>
    <row r="12" spans="1:6">
      <c r="A12" s="6" t="s">
        <v>23</v>
      </c>
      <c r="B12" s="27">
        <v>2600</v>
      </c>
      <c r="E12" s="11" t="s">
        <v>23</v>
      </c>
      <c r="F12" s="31">
        <v>2300</v>
      </c>
    </row>
    <row r="13" spans="1:6" ht="15" thickBot="1">
      <c r="A13" s="8" t="s">
        <v>27</v>
      </c>
      <c r="B13" s="28">
        <v>2200</v>
      </c>
      <c r="E13" s="13" t="s">
        <v>27</v>
      </c>
      <c r="F13" s="32">
        <v>1900</v>
      </c>
    </row>
    <row r="30" spans="2:2">
      <c r="B30" s="3"/>
    </row>
  </sheetData>
  <phoneticPr fontId="2"/>
  <pageMargins left="0.70866141732283472" right="0.70866141732283472" top="0.38" bottom="0.28000000000000003" header="0.31496062992125984" footer="0.21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</vt:lpstr>
      <vt:lpstr>送料表（非表示）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KATSUAKI</dc:creator>
  <cp:keywords/>
  <dc:description/>
  <cp:lastModifiedBy>奇人グループ管理用 やま</cp:lastModifiedBy>
  <cp:revision/>
  <cp:lastPrinted>2022-12-09T07:03:01Z</cp:lastPrinted>
  <dcterms:created xsi:type="dcterms:W3CDTF">2020-04-22T01:59:03Z</dcterms:created>
  <dcterms:modified xsi:type="dcterms:W3CDTF">2024-10-20T14:17:23Z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2022-11-15T23:51:53Z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97708edf-f5bb-443c-bc17-36b445295e0f</vt:lpwstr>
  </property>
  <property fmtid="{D5CDD505-2E9C-101B-9397-08002B2CF9AE}" pid="8" name="MSIP_Label_dbb4fa5d-3ac5-4415-967c-34900a0e1c6f_ContentBits">
    <vt:lpwstr>0</vt:lpwstr>
  </property>
</Properties>
</file>